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055251C-9532-4E34-B066-BCA416894E31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Sažetak " sheetId="4" r:id="rId1"/>
    <sheet name="List1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4" l="1"/>
  <c r="G23" i="4"/>
  <c r="F23" i="4"/>
  <c r="J22" i="4"/>
  <c r="I22" i="4"/>
  <c r="J21" i="4"/>
  <c r="I21" i="4"/>
  <c r="J13" i="4"/>
  <c r="I13" i="4"/>
  <c r="J12" i="4"/>
  <c r="I12" i="4"/>
  <c r="H11" i="4"/>
  <c r="G11" i="4"/>
  <c r="F11" i="4"/>
  <c r="J10" i="4"/>
  <c r="I10" i="4"/>
  <c r="J9" i="4"/>
  <c r="I9" i="4"/>
  <c r="H8" i="4"/>
  <c r="G8" i="4"/>
  <c r="F8" i="4"/>
  <c r="F14" i="4" l="1"/>
  <c r="G14" i="4"/>
  <c r="G25" i="4" s="1"/>
  <c r="J11" i="4"/>
  <c r="H14" i="4"/>
  <c r="H25" i="4" s="1"/>
  <c r="J8" i="4"/>
  <c r="I11" i="4"/>
  <c r="I8" i="4"/>
  <c r="F25" i="4"/>
</calcChain>
</file>

<file path=xl/sharedStrings.xml><?xml version="1.0" encoding="utf-8"?>
<sst xmlns="http://schemas.openxmlformats.org/spreadsheetml/2006/main" count="25" uniqueCount="25">
  <si>
    <t>RAČUN PRIHODA I RASHODA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</si>
  <si>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</si>
  <si>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</si>
  <si>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</si>
  <si>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</si>
  <si>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</si>
  <si>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</si>
  <si>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</si>
  <si>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RASPOLOŽIVA SREDSTVA IZ PRETHODNIH GODINA</t>
  </si>
  <si>
    <t>UKUPAN DONOS VIŠKA/MANJKA IZ PRETHODNE(IH) GODINE</t>
  </si>
  <si>
    <t>VIŠAK/MANJAK IZ PRETHODNE(IH) GODINE KOJI ĆE SE POKRITI/RASPOREDITI</t>
  </si>
  <si>
    <t>RAČUN FINANCIRANJA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</si>
  <si>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</si>
  <si>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</si>
  <si>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</si>
  <si>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</si>
  <si>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INDEKS
4/2</t>
  </si>
  <si>
    <t>INDEKS
4/3</t>
  </si>
  <si>
    <t>PLAN 2022.</t>
  </si>
  <si>
    <t>OSNOVNA ŠKOLA BRAĆE RADIĆA PAKRAC</t>
  </si>
  <si>
    <t>POLUGODIŠNJI  IZVJEŠTAJ O IZVRŠENJU
 FINANCIJSKOG PLANA ZA 2022. GODINU</t>
  </si>
  <si>
    <t>Predsjednica školskog odbora:</t>
  </si>
  <si>
    <t>Anita Domitrović, dipl.učiteljica</t>
  </si>
  <si>
    <t>IZVRŠENJE 01.01.-
31.12.2022.</t>
  </si>
  <si>
    <t>IZVRŠENJE 01.01.-
31.12.2021.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</si>
</sst>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sz val="9"/>
      <color theme="1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vertical="center"/>
    </xf>
    <xf numFmtId="2" fontId="1" fillId="0" borderId="0" xfId="0" applyNumberFormat="1" applyFont="1"/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4" fontId="5" fillId="2" borderId="4" xfId="0" applyNumberFormat="1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5" fillId="2" borderId="4" xfId="0" applyNumberFormat="1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right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7" fillId="3" borderId="1" xfId="0" quotePrefix="1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 wrapText="1"/>
    </xf>
    <xf numFmtId="4" fontId="5" fillId="2" borderId="1" xfId="0" quotePrefix="1" applyNumberFormat="1" applyFont="1" applyFill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4" fontId="8" fillId="0" borderId="4" xfId="0" applyNumberFormat="1" applyFont="1" applyBorder="1"/>
    <xf numFmtId="4" fontId="8" fillId="2" borderId="4" xfId="0" applyNumberFormat="1" applyFont="1" applyFill="1" applyBorder="1"/>
    <xf numFmtId="4" fontId="8" fillId="2" borderId="4" xfId="0" applyNumberFormat="1" applyFont="1" applyFill="1" applyBorder="1" applyAlignment="1">
      <alignment horizontal="right"/>
    </xf>
    <xf numFmtId="4" fontId="8" fillId="3" borderId="4" xfId="0" applyNumberFormat="1" applyFont="1" applyFill="1" applyBorder="1"/>
    <xf numFmtId="4" fontId="5" fillId="0" borderId="4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4" fontId="8" fillId="0" borderId="4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left" wrapText="1"/>
    </xf>
    <xf numFmtId="4" fontId="10" fillId="0" borderId="2" xfId="0" applyNumberFormat="1" applyFont="1" applyBorder="1" applyAlignment="1">
      <alignment wrapText="1"/>
    </xf>
    <xf numFmtId="4" fontId="9" fillId="2" borderId="1" xfId="0" quotePrefix="1" applyNumberFormat="1" applyFont="1" applyFill="1" applyBorder="1" applyAlignment="1">
      <alignment horizontal="left" wrapText="1"/>
    </xf>
    <xf numFmtId="4" fontId="10" fillId="2" borderId="2" xfId="0" applyNumberFormat="1" applyFont="1" applyFill="1" applyBorder="1" applyAlignment="1">
      <alignment wrapText="1"/>
    </xf>
    <xf numFmtId="4" fontId="5" fillId="0" borderId="0" xfId="0" quotePrefix="1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/>
    <xf numFmtId="4" fontId="9" fillId="0" borderId="1" xfId="0" quotePrefix="1" applyNumberFormat="1" applyFont="1" applyBorder="1" applyAlignment="1">
      <alignment horizontal="left" wrapText="1"/>
    </xf>
    <xf numFmtId="4" fontId="5" fillId="0" borderId="1" xfId="0" quotePrefix="1" applyNumberFormat="1" applyFont="1" applyBorder="1" applyAlignment="1">
      <alignment horizontal="left" vertical="center" wrapText="1"/>
    </xf>
    <xf numFmtId="4" fontId="5" fillId="0" borderId="2" xfId="0" quotePrefix="1" applyNumberFormat="1" applyFont="1" applyBorder="1" applyAlignment="1">
      <alignment horizontal="left" vertical="center" wrapText="1"/>
    </xf>
    <xf numFmtId="4" fontId="5" fillId="0" borderId="3" xfId="0" quotePrefix="1" applyNumberFormat="1" applyFont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wrapText="1"/>
    </xf>
    <xf numFmtId="4" fontId="7" fillId="3" borderId="2" xfId="0" applyNumberFormat="1" applyFont="1" applyFill="1" applyBorder="1" applyAlignment="1">
      <alignment horizontal="left" wrapText="1"/>
    </xf>
    <xf numFmtId="4" fontId="7" fillId="3" borderId="3" xfId="0" applyNumberFormat="1" applyFont="1" applyFill="1" applyBorder="1" applyAlignment="1">
      <alignment horizontal="left" wrapText="1"/>
    </xf>
    <xf numFmtId="4" fontId="5" fillId="2" borderId="1" xfId="0" applyNumberFormat="1" applyFont="1" applyFill="1" applyBorder="1" applyAlignment="1">
      <alignment horizontal="left" wrapText="1"/>
    </xf>
    <xf numFmtId="4" fontId="5" fillId="2" borderId="2" xfId="0" applyNumberFormat="1" applyFont="1" applyFill="1" applyBorder="1" applyAlignment="1">
      <alignment horizontal="left" wrapText="1"/>
    </xf>
    <xf numFmtId="4" fontId="5" fillId="2" borderId="3" xfId="0" applyNumberFormat="1" applyFont="1" applyFill="1" applyBorder="1" applyAlignment="1">
      <alignment horizontal="left" wrapText="1"/>
    </xf>
    <xf numFmtId="4" fontId="5" fillId="0" borderId="1" xfId="0" quotePrefix="1" applyNumberFormat="1" applyFont="1" applyBorder="1" applyAlignment="1">
      <alignment horizontal="left" wrapText="1"/>
    </xf>
    <xf numFmtId="4" fontId="5" fillId="0" borderId="2" xfId="0" quotePrefix="1" applyNumberFormat="1" applyFont="1" applyBorder="1" applyAlignment="1">
      <alignment horizontal="left" wrapText="1"/>
    </xf>
    <xf numFmtId="4" fontId="5" fillId="0" borderId="3" xfId="0" quotePrefix="1" applyNumberFormat="1" applyFont="1" applyBorder="1" applyAlignment="1">
      <alignment horizontal="left" wrapText="1"/>
    </xf>
    <xf numFmtId="0" fontId="11" fillId="0" borderId="0" xfId="0" applyFont="1" applyAlignment="1">
      <alignment horizontal="left"/>
    </xf>
    <xf numFmtId="4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left" wrapText="1"/>
    </xf>
    <xf numFmtId="4" fontId="10" fillId="2" borderId="2" xfId="0" applyNumberFormat="1" applyFont="1" applyFill="1" applyBorder="1"/>
    <xf numFmtId="4" fontId="10" fillId="0" borderId="2" xfId="0" applyNumberFormat="1" applyFont="1" applyBorder="1"/>
    <xf numFmtId="4" fontId="10" fillId="0" borderId="1" xfId="0" quotePrefix="1" applyNumberFormat="1" applyFont="1" applyBorder="1" applyAlignment="1">
      <alignment horizontal="left"/>
    </xf>
    <xf numFmtId="4" fontId="9" fillId="2" borderId="1" xfId="0" applyNumberFormat="1" applyFont="1" applyFill="1" applyBorder="1" applyAlignment="1">
      <alignment horizontal="left"/>
    </xf>
    <xf numFmtId="4" fontId="9" fillId="2" borderId="2" xfId="0" applyNumberFormat="1" applyFont="1" applyFill="1" applyBorder="1" applyAlignment="1">
      <alignment horizontal="left"/>
    </xf>
    <xf numFmtId="4" fontId="9" fillId="2" borderId="3" xfId="0" applyNumberFormat="1" applyFont="1" applyFill="1" applyBorder="1" applyAlignment="1">
      <alignment horizontal="left"/>
    </xf>
    <xf numFmtId="4" fontId="10" fillId="0" borderId="1" xfId="0" quotePrefix="1" applyNumberFormat="1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22" zoomScaleNormal="100" workbookViewId="0">
      <selection activeCell="P11" sqref="P11"/>
    </sheetView>
  </sheetViews>
  <sheetFormatPr defaultColWidth="9.140625" defaultRowHeight="12" x14ac:dyDescent="0.2"/>
  <cols>
    <col min="1" max="4" width="9.140625" style="1"/>
    <col min="5" max="5" width="3.28515625" style="1" customWidth="1"/>
    <col min="6" max="6" width="13.7109375" style="1" customWidth="1"/>
    <col min="7" max="7" width="14.5703125" style="1" customWidth="1"/>
    <col min="8" max="8" width="13.7109375" style="1" customWidth="1"/>
    <col min="9" max="10" width="7" style="5" bestFit="1" customWidth="1"/>
    <col min="11" max="16384" width="9.140625" style="1"/>
  </cols>
  <sheetData>
    <row r="1" spans="1:10" ht="12.75" x14ac:dyDescent="0.2">
      <c r="A1" s="53" t="s">
        <v>19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8" x14ac:dyDescent="0.2">
      <c r="A2" s="55"/>
      <c r="B2" s="55"/>
      <c r="C2" s="55"/>
      <c r="D2" s="55"/>
      <c r="E2" s="55"/>
      <c r="F2" s="55"/>
      <c r="G2" s="55"/>
      <c r="H2" s="55"/>
    </row>
    <row r="3" spans="1:10" ht="38.25" customHeight="1" x14ac:dyDescent="0.2">
      <c r="A3" s="56" t="s">
        <v>20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8" customHeight="1" x14ac:dyDescent="0.2">
      <c r="A4" s="25"/>
      <c r="B4" s="25"/>
      <c r="C4" s="25"/>
      <c r="D4" s="25"/>
      <c r="E4" s="25"/>
      <c r="F4" s="25"/>
      <c r="G4" s="25"/>
      <c r="H4" s="25"/>
    </row>
    <row r="5" spans="1:10" ht="15" x14ac:dyDescent="0.25">
      <c r="A5" s="3"/>
      <c r="B5"/>
    </row>
    <row r="6" spans="1:10" ht="53.25" customHeight="1" x14ac:dyDescent="0.2">
      <c r="A6" s="57" t="s">
        <v>0</v>
      </c>
      <c r="B6" s="58"/>
      <c r="C6" s="58"/>
      <c r="D6" s="58"/>
      <c r="E6" s="59"/>
      <c r="F6" s="6" t="s">
        <v>24</v>
      </c>
      <c r="G6" s="6" t="s">
        <v>18</v>
      </c>
      <c r="H6" s="7" t="s">
        <v>23</v>
      </c>
      <c r="I6" s="8" t="s">
        <v>16</v>
      </c>
      <c r="J6" s="8" t="s">
        <v>17</v>
      </c>
    </row>
    <row r="7" spans="1:10" ht="15.75" customHeight="1" x14ac:dyDescent="0.2">
      <c r="A7" s="60">
        <v>1</v>
      </c>
      <c r="B7" s="61"/>
      <c r="C7" s="61"/>
      <c r="D7" s="61"/>
      <c r="E7" s="62"/>
      <c r="F7" s="9">
        <v>2</v>
      </c>
      <c r="G7" s="9">
        <v>3</v>
      </c>
      <c r="H7" s="10">
        <v>4</v>
      </c>
      <c r="I7" s="11">
        <v>5</v>
      </c>
      <c r="J7" s="11">
        <v>6</v>
      </c>
    </row>
    <row r="8" spans="1:10" ht="24.95" customHeight="1" x14ac:dyDescent="0.2">
      <c r="A8" s="63" t="s">
        <v>1</v>
      </c>
      <c r="B8" s="36"/>
      <c r="C8" s="36"/>
      <c r="D8" s="36"/>
      <c r="E8" s="64"/>
      <c r="F8" s="12">
        <f>+F9+F10</f>
        <v>13225603.85</v>
      </c>
      <c r="G8" s="12">
        <f>G9+G10</f>
        <v>16443139.720000001</v>
      </c>
      <c r="H8" s="13">
        <f>+H9+H10</f>
        <v>15292240.4</v>
      </c>
      <c r="I8" s="27">
        <f>ROUND(H8/F8*100,2)</f>
        <v>115.63</v>
      </c>
      <c r="J8" s="27">
        <f>ROUND(H8/G8*100,2)</f>
        <v>93</v>
      </c>
    </row>
    <row r="9" spans="1:10" ht="24.95" customHeight="1" x14ac:dyDescent="0.2">
      <c r="A9" s="33" t="s">
        <v>2</v>
      </c>
      <c r="B9" s="34"/>
      <c r="C9" s="34"/>
      <c r="D9" s="34"/>
      <c r="E9" s="65"/>
      <c r="F9" s="14">
        <v>13200603.85</v>
      </c>
      <c r="G9" s="14">
        <v>16443139.720000001</v>
      </c>
      <c r="H9" s="15">
        <v>15292240.4</v>
      </c>
      <c r="I9" s="26">
        <f t="shared" ref="I9:I22" si="0">ROUND(H9/F9*100,2)</f>
        <v>115.85</v>
      </c>
      <c r="J9" s="26">
        <f t="shared" ref="J9:J22" si="1">ROUND(H9/G9*100,2)</f>
        <v>93</v>
      </c>
    </row>
    <row r="10" spans="1:10" ht="24.95" customHeight="1" x14ac:dyDescent="0.2">
      <c r="A10" s="66" t="s">
        <v>3</v>
      </c>
      <c r="B10" s="65"/>
      <c r="C10" s="65"/>
      <c r="D10" s="65"/>
      <c r="E10" s="65"/>
      <c r="F10" s="14">
        <v>25000</v>
      </c>
      <c r="G10" s="14">
        <v>0</v>
      </c>
      <c r="H10" s="15">
        <v>0</v>
      </c>
      <c r="I10" s="26">
        <f t="shared" si="0"/>
        <v>0</v>
      </c>
      <c r="J10" s="26" t="e">
        <f t="shared" si="1"/>
        <v>#DIV/0!</v>
      </c>
    </row>
    <row r="11" spans="1:10" ht="24.95" customHeight="1" x14ac:dyDescent="0.2">
      <c r="A11" s="67" t="s">
        <v>4</v>
      </c>
      <c r="B11" s="68"/>
      <c r="C11" s="68"/>
      <c r="D11" s="68"/>
      <c r="E11" s="69"/>
      <c r="F11" s="12">
        <f>+F12+F13</f>
        <v>13390487.1</v>
      </c>
      <c r="G11" s="12">
        <f>+G12+G13</f>
        <v>16495659.74</v>
      </c>
      <c r="H11" s="13">
        <f>+H12+H13</f>
        <v>15416189.74</v>
      </c>
      <c r="I11" s="27">
        <f t="shared" si="0"/>
        <v>115.13</v>
      </c>
      <c r="J11" s="27">
        <f t="shared" si="1"/>
        <v>93.46</v>
      </c>
    </row>
    <row r="12" spans="1:10" ht="24.95" customHeight="1" x14ac:dyDescent="0.2">
      <c r="A12" s="70" t="s">
        <v>5</v>
      </c>
      <c r="B12" s="34"/>
      <c r="C12" s="34"/>
      <c r="D12" s="34"/>
      <c r="E12" s="34"/>
      <c r="F12" s="14">
        <v>13186010.109999999</v>
      </c>
      <c r="G12" s="14">
        <v>16378349.939999999</v>
      </c>
      <c r="H12" s="15">
        <v>15252021.01</v>
      </c>
      <c r="I12" s="26">
        <f t="shared" si="0"/>
        <v>115.67</v>
      </c>
      <c r="J12" s="26">
        <f t="shared" si="1"/>
        <v>93.12</v>
      </c>
    </row>
    <row r="13" spans="1:10" ht="24.95" customHeight="1" x14ac:dyDescent="0.2">
      <c r="A13" s="66" t="s">
        <v>6</v>
      </c>
      <c r="B13" s="65"/>
      <c r="C13" s="65"/>
      <c r="D13" s="65"/>
      <c r="E13" s="65"/>
      <c r="F13" s="14">
        <v>204476.99</v>
      </c>
      <c r="G13" s="14">
        <v>117309.8</v>
      </c>
      <c r="H13" s="15">
        <v>164168.73000000001</v>
      </c>
      <c r="I13" s="26">
        <f t="shared" si="0"/>
        <v>80.290000000000006</v>
      </c>
      <c r="J13" s="26">
        <f t="shared" si="1"/>
        <v>139.94</v>
      </c>
    </row>
    <row r="14" spans="1:10" ht="30" customHeight="1" x14ac:dyDescent="0.2">
      <c r="A14" s="35" t="s">
        <v>7</v>
      </c>
      <c r="B14" s="36"/>
      <c r="C14" s="36"/>
      <c r="D14" s="36"/>
      <c r="E14" s="36"/>
      <c r="F14" s="16">
        <f>(+F8-F11)</f>
        <v>-164883.25</v>
      </c>
      <c r="G14" s="16">
        <f>+G8-G11</f>
        <v>-52520.019999999553</v>
      </c>
      <c r="H14" s="17">
        <f>+H8-H11</f>
        <v>-123949.33999999985</v>
      </c>
      <c r="I14" s="28"/>
      <c r="J14" s="28"/>
    </row>
    <row r="15" spans="1:10" ht="15" customHeight="1" x14ac:dyDescent="0.2">
      <c r="A15" s="54"/>
      <c r="B15" s="38"/>
      <c r="C15" s="38"/>
      <c r="D15" s="38"/>
      <c r="E15" s="38"/>
      <c r="F15" s="39"/>
      <c r="G15" s="39"/>
      <c r="H15" s="39"/>
      <c r="I15" s="26"/>
      <c r="J15" s="26"/>
    </row>
    <row r="16" spans="1:10" ht="30" customHeight="1" x14ac:dyDescent="0.2">
      <c r="A16" s="41" t="s">
        <v>8</v>
      </c>
      <c r="B16" s="42"/>
      <c r="C16" s="42"/>
      <c r="D16" s="42"/>
      <c r="E16" s="43"/>
      <c r="F16" s="30"/>
      <c r="G16" s="30"/>
      <c r="H16" s="31"/>
      <c r="I16" s="32"/>
      <c r="J16" s="32"/>
    </row>
    <row r="17" spans="1:10" ht="30" customHeight="1" x14ac:dyDescent="0.2">
      <c r="A17" s="44" t="s">
        <v>9</v>
      </c>
      <c r="B17" s="45"/>
      <c r="C17" s="45"/>
      <c r="D17" s="45"/>
      <c r="E17" s="46"/>
      <c r="F17" s="20">
        <v>217404</v>
      </c>
      <c r="G17" s="20">
        <v>52520.02</v>
      </c>
      <c r="H17" s="21">
        <v>52520.02</v>
      </c>
      <c r="I17" s="29"/>
      <c r="J17" s="29"/>
    </row>
    <row r="18" spans="1:10" ht="30" customHeight="1" x14ac:dyDescent="0.2">
      <c r="A18" s="47" t="s">
        <v>10</v>
      </c>
      <c r="B18" s="48"/>
      <c r="C18" s="48"/>
      <c r="D18" s="48"/>
      <c r="E18" s="49"/>
      <c r="F18" s="22">
        <v>217404</v>
      </c>
      <c r="G18" s="16">
        <v>52520.02</v>
      </c>
      <c r="H18" s="17">
        <v>52520.02</v>
      </c>
      <c r="I18" s="27"/>
      <c r="J18" s="27"/>
    </row>
    <row r="19" spans="1:10" ht="15" customHeight="1" x14ac:dyDescent="0.2">
      <c r="A19" s="37"/>
      <c r="B19" s="38"/>
      <c r="C19" s="38"/>
      <c r="D19" s="38"/>
      <c r="E19" s="38"/>
      <c r="F19" s="39"/>
      <c r="G19" s="39"/>
      <c r="H19" s="39"/>
      <c r="I19" s="26"/>
      <c r="J19" s="26"/>
    </row>
    <row r="20" spans="1:10" ht="30" customHeight="1" x14ac:dyDescent="0.2">
      <c r="A20" s="50" t="s">
        <v>11</v>
      </c>
      <c r="B20" s="51"/>
      <c r="C20" s="51"/>
      <c r="D20" s="51"/>
      <c r="E20" s="52"/>
      <c r="F20" s="18"/>
      <c r="G20" s="18"/>
      <c r="H20" s="19"/>
      <c r="I20" s="26"/>
      <c r="J20" s="26"/>
    </row>
    <row r="21" spans="1:10" ht="24.95" customHeight="1" x14ac:dyDescent="0.2">
      <c r="A21" s="33" t="s">
        <v>12</v>
      </c>
      <c r="B21" s="34"/>
      <c r="C21" s="34"/>
      <c r="D21" s="34"/>
      <c r="E21" s="34"/>
      <c r="F21" s="14"/>
      <c r="G21" s="14"/>
      <c r="H21" s="15"/>
      <c r="I21" s="26" t="e">
        <f t="shared" si="0"/>
        <v>#DIV/0!</v>
      </c>
      <c r="J21" s="26" t="e">
        <f t="shared" si="1"/>
        <v>#DIV/0!</v>
      </c>
    </row>
    <row r="22" spans="1:10" ht="24.95" customHeight="1" x14ac:dyDescent="0.2">
      <c r="A22" s="33" t="s">
        <v>13</v>
      </c>
      <c r="B22" s="34"/>
      <c r="C22" s="34"/>
      <c r="D22" s="34"/>
      <c r="E22" s="34"/>
      <c r="F22" s="14"/>
      <c r="G22" s="14"/>
      <c r="H22" s="15"/>
      <c r="I22" s="26" t="e">
        <f t="shared" si="0"/>
        <v>#DIV/0!</v>
      </c>
      <c r="J22" s="26" t="e">
        <f t="shared" si="1"/>
        <v>#DIV/0!</v>
      </c>
    </row>
    <row r="23" spans="1:10" ht="24.95" customHeight="1" x14ac:dyDescent="0.2">
      <c r="A23" s="35" t="s">
        <v>14</v>
      </c>
      <c r="B23" s="36"/>
      <c r="C23" s="36"/>
      <c r="D23" s="36"/>
      <c r="E23" s="36"/>
      <c r="F23" s="12">
        <f>F21-F22</f>
        <v>0</v>
      </c>
      <c r="G23" s="12">
        <f>G21-G22</f>
        <v>0</v>
      </c>
      <c r="H23" s="13">
        <f>H21-H22</f>
        <v>0</v>
      </c>
      <c r="I23" s="27"/>
      <c r="J23" s="27"/>
    </row>
    <row r="24" spans="1:10" ht="15" customHeight="1" x14ac:dyDescent="0.2">
      <c r="A24" s="37"/>
      <c r="B24" s="38"/>
      <c r="C24" s="38"/>
      <c r="D24" s="38"/>
      <c r="E24" s="38"/>
      <c r="F24" s="39"/>
      <c r="G24" s="39"/>
      <c r="H24" s="39"/>
      <c r="I24" s="26"/>
      <c r="J24" s="26"/>
    </row>
    <row r="25" spans="1:10" ht="30" customHeight="1" x14ac:dyDescent="0.2">
      <c r="A25" s="40" t="s">
        <v>15</v>
      </c>
      <c r="B25" s="34"/>
      <c r="C25" s="34"/>
      <c r="D25" s="34"/>
      <c r="E25" s="34"/>
      <c r="F25" s="23">
        <f>F14+F18+F23</f>
        <v>52520.75</v>
      </c>
      <c r="G25" s="23">
        <f t="shared" ref="G25" si="2">G14+G18+G23</f>
        <v>4.4383341446518898E-10</v>
      </c>
      <c r="H25" s="24">
        <f>SUM(H14+H18+H23)</f>
        <v>-71429.319999999861</v>
      </c>
      <c r="I25" s="26"/>
      <c r="J25" s="26"/>
    </row>
    <row r="28" spans="1:10" x14ac:dyDescent="0.2">
      <c r="G28" s="1" t="s">
        <v>21</v>
      </c>
      <c r="H28" s="2"/>
    </row>
    <row r="29" spans="1:10" x14ac:dyDescent="0.2">
      <c r="G29" s="1" t="s">
        <v>22</v>
      </c>
      <c r="H29" s="2"/>
    </row>
    <row r="30" spans="1:10" x14ac:dyDescent="0.2">
      <c r="H30" s="2"/>
    </row>
    <row r="31" spans="1:10" x14ac:dyDescent="0.2">
      <c r="F31" s="2"/>
      <c r="G31" s="2"/>
      <c r="H31" s="2"/>
    </row>
    <row r="32" spans="1:10" x14ac:dyDescent="0.2">
      <c r="H32" s="4"/>
    </row>
  </sheetData>
  <mergeCells count="23">
    <mergeCell ref="A1:J1"/>
    <mergeCell ref="A15:H15"/>
    <mergeCell ref="A2:H2"/>
    <mergeCell ref="A3:J3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22:E22"/>
    <mergeCell ref="A23:E23"/>
    <mergeCell ref="A24:H24"/>
    <mergeCell ref="A25:E25"/>
    <mergeCell ref="A16:E16"/>
    <mergeCell ref="A17:E17"/>
    <mergeCell ref="A18:E18"/>
    <mergeCell ref="A19:H19"/>
    <mergeCell ref="A20:E20"/>
    <mergeCell ref="A21:E21"/>
  </mergeCells>
  <pageMargins left="0.39370078740157483" right="0.1968503937007874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Sažetak 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2023-02-15T08:45:20Z</cp:lastPrinted>
  <dcterms:created xsi:type="dcterms:W3CDTF">2020-12-11T08:25:14Z</dcterms:created>
  <dcterms:modified xsi:type="dcterms:W3CDTF">2023-02-15T08:45:23Z</dcterms:modified>
</cp:coreProperties>
</file>